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tatumi0801\Desktop\"/>
    </mc:Choice>
  </mc:AlternateContent>
  <xr:revisionPtr revIDLastSave="0" documentId="8_{B326C899-E2AD-4B40-9032-871EA962C1C7}" xr6:coauthVersionLast="45" xr6:coauthVersionMax="45" xr10:uidLastSave="{00000000-0000-0000-0000-000000000000}"/>
  <bookViews>
    <workbookView xWindow="-120" yWindow="-120" windowWidth="20730" windowHeight="11160" xr2:uid="{4B33105F-8135-4D54-981D-305A421A58B5}"/>
  </bookViews>
  <sheets>
    <sheet name="わたつみの里" sheetId="1" r:id="rId1"/>
  </sheets>
  <definedNames>
    <definedName name="_xlnm.Print_Titles" localSheetId="0">わたつみの里!$1:$4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0" i="1" l="1"/>
  <c r="E30" i="1"/>
  <c r="E29" i="1"/>
  <c r="E28" i="1"/>
  <c r="E27" i="1"/>
  <c r="E26" i="1"/>
  <c r="E25" i="1"/>
  <c r="I24" i="1"/>
  <c r="E24" i="1"/>
  <c r="I23" i="1"/>
  <c r="E23" i="1"/>
  <c r="I22" i="1"/>
  <c r="E22" i="1"/>
  <c r="I21" i="1"/>
  <c r="H21" i="1"/>
  <c r="H30" i="1" s="1"/>
  <c r="G21" i="1"/>
  <c r="E21" i="1"/>
  <c r="I20" i="1"/>
  <c r="E20" i="1"/>
  <c r="I19" i="1"/>
  <c r="D19" i="1"/>
  <c r="E19" i="1" s="1"/>
  <c r="C19" i="1"/>
  <c r="E18" i="1"/>
  <c r="E17" i="1"/>
  <c r="I16" i="1"/>
  <c r="E16" i="1"/>
  <c r="D16" i="1"/>
  <c r="C16" i="1"/>
  <c r="H15" i="1"/>
  <c r="I15" i="1" s="1"/>
  <c r="G15" i="1"/>
  <c r="C15" i="1"/>
  <c r="E14" i="1"/>
  <c r="I13" i="1"/>
  <c r="E13" i="1"/>
  <c r="I12" i="1"/>
  <c r="E12" i="1"/>
  <c r="I11" i="1"/>
  <c r="E11" i="1"/>
  <c r="I10" i="1"/>
  <c r="E10" i="1"/>
  <c r="I9" i="1"/>
  <c r="E9" i="1"/>
  <c r="I8" i="1"/>
  <c r="E8" i="1"/>
  <c r="H7" i="1"/>
  <c r="H17" i="1" s="1"/>
  <c r="H31" i="1" s="1"/>
  <c r="G7" i="1"/>
  <c r="G17" i="1" s="1"/>
  <c r="D7" i="1"/>
  <c r="C7" i="1"/>
  <c r="C31" i="1" s="1"/>
  <c r="I30" i="1" l="1"/>
  <c r="I17" i="1"/>
  <c r="G31" i="1"/>
  <c r="I31" i="1" s="1"/>
  <c r="I7" i="1"/>
  <c r="E7" i="1"/>
  <c r="D15" i="1"/>
  <c r="D31" i="1" s="1"/>
  <c r="E31" i="1" s="1"/>
  <c r="E15" i="1" l="1"/>
</calcChain>
</file>

<file path=xl/sharedStrings.xml><?xml version="1.0" encoding="utf-8"?>
<sst xmlns="http://schemas.openxmlformats.org/spreadsheetml/2006/main" count="56" uniqueCount="51">
  <si>
    <t>第三号第四様式（第二十七条第四項関係）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</si>
  <si>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わたつみの里  貸借対照表</t>
    <phoneticPr fontId="2"/>
  </si>
  <si>
    <t>令和2年3月31日現在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</si>
  <si>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</si>
  <si>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</si>
  <si>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</si>
  <si>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</si>
  <si>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</si>
  <si>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</si>
  <si>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</si>
  <si>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</si>
  <si>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</si>
  <si>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事業未払金</t>
  </si>
  <si>
    <t>　有価証券</t>
  </si>
  <si>
    <t>　１年以内返済予定設備資金借入金</t>
  </si>
  <si>
    <t>　事業未収金</t>
  </si>
  <si>
    <t>　未払費用</t>
  </si>
  <si>
    <t>　未収金</t>
  </si>
  <si>
    <t>　預り金</t>
  </si>
  <si>
    <t>　立替金</t>
  </si>
  <si>
    <t>　職員預り金</t>
  </si>
  <si>
    <t>　仮払金</t>
  </si>
  <si>
    <t>　その他の流動負債</t>
  </si>
  <si>
    <t>　その他の流動資産</t>
  </si>
  <si>
    <t>固定資産</t>
  </si>
  <si>
    <t>固定負債</t>
  </si>
  <si>
    <t>基本財産</t>
  </si>
  <si>
    <t>　設備資金借入金</t>
  </si>
  <si>
    <t>　土地</t>
  </si>
  <si>
    <t>負債の部合計</t>
  </si>
  <si>
    <t>　建物</t>
  </si>
  <si>
    <t>純資産の部</t>
  </si>
  <si>
    <t>その他の固定資産</t>
  </si>
  <si>
    <t>基本金</t>
  </si>
  <si>
    <t>国庫補助金等特別積立金</t>
  </si>
  <si>
    <t>その他の積立金</t>
  </si>
  <si>
    <t>　構築物</t>
  </si>
  <si>
    <t>　移行時積立金</t>
  </si>
  <si>
    <t>　機械及び装置</t>
  </si>
  <si>
    <t>次期繰越活動増減差額</t>
  </si>
  <si>
    <t>　車輌運搬具</t>
  </si>
  <si>
    <t>（うち当期活動増減差額）</t>
  </si>
  <si>
    <t>　器具及び備品</t>
  </si>
  <si>
    <t>　有形リース資産</t>
  </si>
  <si>
    <t>　権利</t>
  </si>
  <si>
    <t>　ソフトウェア</t>
  </si>
  <si>
    <t>　移行時特別積立資金</t>
  </si>
  <si>
    <t>　その他の固定資産</t>
  </si>
  <si>
    <t>純資産の部合計</t>
  </si>
  <si>
    <t>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</si>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</sst>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 shrinkToFi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left" vertical="top" shrinkToFit="1"/>
    </xf>
    <xf numFmtId="176" fontId="9" fillId="0" borderId="4" xfId="1" applyNumberFormat="1" applyFont="1" applyBorder="1" applyAlignment="1" applyProtection="1">
      <alignment vertical="top" shrinkToFit="1"/>
      <protection locked="0"/>
    </xf>
    <xf numFmtId="0" fontId="7" fillId="0" borderId="5" xfId="1" applyFont="1" applyBorder="1" applyAlignment="1">
      <alignment horizontal="left" vertical="top" shrinkToFit="1"/>
    </xf>
    <xf numFmtId="176" fontId="9" fillId="0" borderId="5" xfId="1" applyNumberFormat="1" applyFont="1" applyBorder="1" applyAlignment="1" applyProtection="1">
      <alignment vertical="top" shrinkToFit="1"/>
      <protection locked="0"/>
    </xf>
    <xf numFmtId="0" fontId="7" fillId="0" borderId="6" xfId="1" applyFont="1" applyBorder="1" applyAlignment="1">
      <alignment horizontal="left" vertical="top" shrinkToFit="1"/>
    </xf>
    <xf numFmtId="176" fontId="9" fillId="0" borderId="6" xfId="1" applyNumberFormat="1" applyFont="1" applyBorder="1" applyAlignment="1" applyProtection="1">
      <alignment vertical="top" shrinkToFit="1"/>
      <protection locked="0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left" vertical="top" shrinkToFit="1"/>
    </xf>
    <xf numFmtId="176" fontId="9" fillId="0" borderId="7" xfId="1" applyNumberFormat="1" applyFont="1" applyBorder="1" applyAlignment="1" applyProtection="1">
      <alignment vertical="top" shrinkToFit="1"/>
      <protection locked="0"/>
    </xf>
    <xf numFmtId="0" fontId="7" fillId="0" borderId="4" xfId="1" applyFont="1" applyBorder="1" applyAlignment="1">
      <alignment vertical="center" shrinkToFit="1"/>
    </xf>
    <xf numFmtId="176" fontId="9" fillId="0" borderId="4" xfId="1" applyNumberFormat="1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 xr:uid="{39C42559-B8B3-4EDD-BE0A-2D3D0E7773E8}"/>
    <cellStyle name="標準 3" xfId="2" xr:uid="{11401A2B-EC47-4F40-9F43-D6271B2089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B0774-CF62-464C-8885-11CF1CEF72DD}">
  <sheetPr>
    <pageSetUpPr fitToPage="1"/>
  </sheetPr>
  <dimension ref="A1:I31"/>
  <sheetViews>
    <sheetView showGridLines="0" tabSelected="1" workbookViewId="0"/>
  </sheetViews>
  <sheetFormatPr defaultRowHeight="18.75" x14ac:dyDescent="0.4"/>
  <cols>
    <col min="1" max="1" width="1.5" customWidth="1"/>
    <col min="2" max="2" width="31.125" customWidth="1"/>
    <col min="3" max="5" width="20.75" customWidth="1"/>
    <col min="6" max="6" width="31.125" customWidth="1"/>
    <col min="7" max="9" width="20.75" customWidth="1"/>
  </cols>
  <sheetData>
    <row r="1" spans="1:9" ht="21" x14ac:dyDescent="0.4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 x14ac:dyDescent="0.4">
      <c r="A2" s="1"/>
      <c r="B2" s="4" t="s">
        <v>1</v>
      </c>
      <c r="C2" s="4"/>
      <c r="D2" s="4"/>
      <c r="E2" s="4"/>
      <c r="F2" s="4"/>
      <c r="G2" s="4"/>
      <c r="H2" s="4"/>
      <c r="I2" s="4"/>
    </row>
    <row r="3" spans="1:9" ht="21" x14ac:dyDescent="0.4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">
      <c r="A7" s="1"/>
      <c r="B7" s="13" t="s">
        <v>9</v>
      </c>
      <c r="C7" s="14">
        <f>+C8+C9+C10+C11+C12+C13+C14</f>
        <v>217297146</v>
      </c>
      <c r="D7" s="14">
        <f>+D8+D9+D10+D11+D12+D13+D14</f>
        <v>217701475</v>
      </c>
      <c r="E7" s="14">
        <f>C7-D7</f>
        <v>-404329</v>
      </c>
      <c r="F7" s="13" t="s">
        <v>10</v>
      </c>
      <c r="G7" s="14">
        <f>+G8+G9+G10+G11+G12+G13</f>
        <v>6081540</v>
      </c>
      <c r="H7" s="14">
        <f>+H8+H9+H10+H11+H12+H13</f>
        <v>8823936</v>
      </c>
      <c r="I7" s="14">
        <f>G7-H7</f>
        <v>-2742396</v>
      </c>
    </row>
    <row r="8" spans="1:9" x14ac:dyDescent="0.4">
      <c r="A8" s="1"/>
      <c r="B8" s="15" t="s">
        <v>11</v>
      </c>
      <c r="C8" s="16">
        <v>186167907</v>
      </c>
      <c r="D8" s="16">
        <v>188469539</v>
      </c>
      <c r="E8" s="16">
        <f t="shared" ref="E8:E31" si="0">C8-D8</f>
        <v>-2301632</v>
      </c>
      <c r="F8" s="17" t="s">
        <v>12</v>
      </c>
      <c r="G8" s="18">
        <v>4837878</v>
      </c>
      <c r="H8" s="18">
        <v>7685257</v>
      </c>
      <c r="I8" s="18">
        <f t="shared" ref="I8:I31" si="1">G8-H8</f>
        <v>-2847379</v>
      </c>
    </row>
    <row r="9" spans="1:9" x14ac:dyDescent="0.4">
      <c r="A9" s="1"/>
      <c r="B9" s="17" t="s">
        <v>13</v>
      </c>
      <c r="C9" s="18"/>
      <c r="D9" s="18"/>
      <c r="E9" s="18">
        <f t="shared" si="0"/>
        <v>0</v>
      </c>
      <c r="F9" s="17" t="s">
        <v>14</v>
      </c>
      <c r="G9" s="18"/>
      <c r="H9" s="18"/>
      <c r="I9" s="18">
        <f t="shared" si="1"/>
        <v>0</v>
      </c>
    </row>
    <row r="10" spans="1:9" x14ac:dyDescent="0.4">
      <c r="A10" s="1"/>
      <c r="B10" s="17" t="s">
        <v>15</v>
      </c>
      <c r="C10" s="18">
        <v>30913365</v>
      </c>
      <c r="D10" s="18">
        <v>29094932</v>
      </c>
      <c r="E10" s="18">
        <f t="shared" si="0"/>
        <v>1818433</v>
      </c>
      <c r="F10" s="17" t="s">
        <v>16</v>
      </c>
      <c r="G10" s="18">
        <v>449850</v>
      </c>
      <c r="H10" s="18">
        <v>616322</v>
      </c>
      <c r="I10" s="18">
        <f t="shared" si="1"/>
        <v>-166472</v>
      </c>
    </row>
    <row r="11" spans="1:9" x14ac:dyDescent="0.4">
      <c r="A11" s="1"/>
      <c r="B11" s="17" t="s">
        <v>17</v>
      </c>
      <c r="C11" s="18">
        <v>140564</v>
      </c>
      <c r="D11" s="18">
        <v>9680</v>
      </c>
      <c r="E11" s="18">
        <f t="shared" si="0"/>
        <v>130884</v>
      </c>
      <c r="F11" s="17" t="s">
        <v>18</v>
      </c>
      <c r="G11" s="18">
        <v>13272</v>
      </c>
      <c r="H11" s="18">
        <v>17867</v>
      </c>
      <c r="I11" s="18">
        <f t="shared" si="1"/>
        <v>-4595</v>
      </c>
    </row>
    <row r="12" spans="1:9" x14ac:dyDescent="0.4">
      <c r="A12" s="1"/>
      <c r="B12" s="17" t="s">
        <v>19</v>
      </c>
      <c r="C12" s="18">
        <v>75310</v>
      </c>
      <c r="D12" s="18">
        <v>122260</v>
      </c>
      <c r="E12" s="18">
        <f t="shared" si="0"/>
        <v>-46950</v>
      </c>
      <c r="F12" s="17" t="s">
        <v>20</v>
      </c>
      <c r="G12" s="18">
        <v>780540</v>
      </c>
      <c r="H12" s="18">
        <v>504490</v>
      </c>
      <c r="I12" s="18">
        <f t="shared" si="1"/>
        <v>276050</v>
      </c>
    </row>
    <row r="13" spans="1:9" x14ac:dyDescent="0.4">
      <c r="A13" s="1"/>
      <c r="B13" s="17" t="s">
        <v>21</v>
      </c>
      <c r="C13" s="18"/>
      <c r="D13" s="18">
        <v>3064</v>
      </c>
      <c r="E13" s="18">
        <f t="shared" si="0"/>
        <v>-3064</v>
      </c>
      <c r="F13" s="17" t="s">
        <v>22</v>
      </c>
      <c r="G13" s="18"/>
      <c r="H13" s="18"/>
      <c r="I13" s="18">
        <f t="shared" si="1"/>
        <v>0</v>
      </c>
    </row>
    <row r="14" spans="1:9" x14ac:dyDescent="0.4">
      <c r="A14" s="1"/>
      <c r="B14" s="17" t="s">
        <v>23</v>
      </c>
      <c r="C14" s="18"/>
      <c r="D14" s="18">
        <v>2000</v>
      </c>
      <c r="E14" s="18">
        <f t="shared" si="0"/>
        <v>-2000</v>
      </c>
      <c r="F14" s="17"/>
      <c r="G14" s="18"/>
      <c r="H14" s="18"/>
      <c r="I14" s="18"/>
    </row>
    <row r="15" spans="1:9" x14ac:dyDescent="0.4">
      <c r="A15" s="1"/>
      <c r="B15" s="13" t="s">
        <v>24</v>
      </c>
      <c r="C15" s="14">
        <f>+C16 +C19</f>
        <v>211907428</v>
      </c>
      <c r="D15" s="14">
        <f>+D16 +D19</f>
        <v>215196200</v>
      </c>
      <c r="E15" s="14">
        <f t="shared" si="0"/>
        <v>-3288772</v>
      </c>
      <c r="F15" s="13" t="s">
        <v>25</v>
      </c>
      <c r="G15" s="14">
        <f>+G16</f>
        <v>0</v>
      </c>
      <c r="H15" s="14">
        <f>+H16</f>
        <v>0</v>
      </c>
      <c r="I15" s="14">
        <f t="shared" si="1"/>
        <v>0</v>
      </c>
    </row>
    <row r="16" spans="1:9" x14ac:dyDescent="0.4">
      <c r="A16" s="1"/>
      <c r="B16" s="13" t="s">
        <v>26</v>
      </c>
      <c r="C16" s="14">
        <f>+C17+C18</f>
        <v>195525544</v>
      </c>
      <c r="D16" s="14">
        <f>+D17+D18</f>
        <v>196360384</v>
      </c>
      <c r="E16" s="14">
        <f t="shared" si="0"/>
        <v>-834840</v>
      </c>
      <c r="F16" s="15" t="s">
        <v>27</v>
      </c>
      <c r="G16" s="16"/>
      <c r="H16" s="16"/>
      <c r="I16" s="16">
        <f t="shared" si="1"/>
        <v>0</v>
      </c>
    </row>
    <row r="17" spans="1:9" x14ac:dyDescent="0.4">
      <c r="A17" s="1"/>
      <c r="B17" s="15" t="s">
        <v>28</v>
      </c>
      <c r="C17" s="16">
        <v>123206</v>
      </c>
      <c r="D17" s="16">
        <v>123206</v>
      </c>
      <c r="E17" s="16">
        <f t="shared" si="0"/>
        <v>0</v>
      </c>
      <c r="F17" s="13" t="s">
        <v>29</v>
      </c>
      <c r="G17" s="14">
        <f>+G7 +G15</f>
        <v>6081540</v>
      </c>
      <c r="H17" s="14">
        <f>+H7 +H15</f>
        <v>8823936</v>
      </c>
      <c r="I17" s="14">
        <f t="shared" si="1"/>
        <v>-2742396</v>
      </c>
    </row>
    <row r="18" spans="1:9" x14ac:dyDescent="0.4">
      <c r="A18" s="1"/>
      <c r="B18" s="17" t="s">
        <v>30</v>
      </c>
      <c r="C18" s="18">
        <v>195402338</v>
      </c>
      <c r="D18" s="18">
        <v>196237178</v>
      </c>
      <c r="E18" s="18">
        <f t="shared" si="0"/>
        <v>-834840</v>
      </c>
      <c r="F18" s="19" t="s">
        <v>31</v>
      </c>
      <c r="G18" s="20"/>
      <c r="H18" s="20"/>
      <c r="I18" s="21"/>
    </row>
    <row r="19" spans="1:9" x14ac:dyDescent="0.4">
      <c r="A19" s="1"/>
      <c r="B19" s="13" t="s">
        <v>32</v>
      </c>
      <c r="C19" s="14">
        <f>+C20+C21+C22+C23+C24+C25+C26+C27+C28+C29+C30</f>
        <v>16381884</v>
      </c>
      <c r="D19" s="14">
        <f>+D20+D21+D22+D23+D24+D25+D26+D27+D28+D29+D30</f>
        <v>18835816</v>
      </c>
      <c r="E19" s="14">
        <f t="shared" si="0"/>
        <v>-2453932</v>
      </c>
      <c r="F19" s="15" t="s">
        <v>33</v>
      </c>
      <c r="G19" s="16">
        <v>46142192</v>
      </c>
      <c r="H19" s="16">
        <v>46142192</v>
      </c>
      <c r="I19" s="16">
        <f t="shared" si="1"/>
        <v>0</v>
      </c>
    </row>
    <row r="20" spans="1:9" x14ac:dyDescent="0.4">
      <c r="A20" s="1"/>
      <c r="B20" s="15" t="s">
        <v>28</v>
      </c>
      <c r="C20" s="16"/>
      <c r="D20" s="16"/>
      <c r="E20" s="16">
        <f t="shared" si="0"/>
        <v>0</v>
      </c>
      <c r="F20" s="17" t="s">
        <v>34</v>
      </c>
      <c r="G20" s="18">
        <v>119180689</v>
      </c>
      <c r="H20" s="18">
        <v>125632446</v>
      </c>
      <c r="I20" s="18">
        <f t="shared" si="1"/>
        <v>-6451757</v>
      </c>
    </row>
    <row r="21" spans="1:9" x14ac:dyDescent="0.4">
      <c r="A21" s="1"/>
      <c r="B21" s="17" t="s">
        <v>30</v>
      </c>
      <c r="C21" s="18">
        <v>3012320</v>
      </c>
      <c r="D21" s="18">
        <v>3575497</v>
      </c>
      <c r="E21" s="18">
        <f t="shared" si="0"/>
        <v>-563177</v>
      </c>
      <c r="F21" s="17" t="s">
        <v>35</v>
      </c>
      <c r="G21" s="18">
        <f>+G22</f>
        <v>4833123</v>
      </c>
      <c r="H21" s="18">
        <f>+H22</f>
        <v>4833123</v>
      </c>
      <c r="I21" s="18">
        <f t="shared" si="1"/>
        <v>0</v>
      </c>
    </row>
    <row r="22" spans="1:9" x14ac:dyDescent="0.4">
      <c r="A22" s="1"/>
      <c r="B22" s="17" t="s">
        <v>36</v>
      </c>
      <c r="C22" s="18">
        <v>5866287</v>
      </c>
      <c r="D22" s="18">
        <v>6466834</v>
      </c>
      <c r="E22" s="18">
        <f t="shared" si="0"/>
        <v>-600547</v>
      </c>
      <c r="F22" s="17" t="s">
        <v>37</v>
      </c>
      <c r="G22" s="18">
        <v>4833123</v>
      </c>
      <c r="H22" s="18">
        <v>4833123</v>
      </c>
      <c r="I22" s="18">
        <f t="shared" si="1"/>
        <v>0</v>
      </c>
    </row>
    <row r="23" spans="1:9" x14ac:dyDescent="0.4">
      <c r="A23" s="1"/>
      <c r="B23" s="17" t="s">
        <v>38</v>
      </c>
      <c r="C23" s="18"/>
      <c r="D23" s="18"/>
      <c r="E23" s="18">
        <f t="shared" si="0"/>
        <v>0</v>
      </c>
      <c r="F23" s="17" t="s">
        <v>39</v>
      </c>
      <c r="G23" s="18">
        <v>252967030</v>
      </c>
      <c r="H23" s="18">
        <v>247465978</v>
      </c>
      <c r="I23" s="18">
        <f t="shared" si="1"/>
        <v>5501052</v>
      </c>
    </row>
    <row r="24" spans="1:9" x14ac:dyDescent="0.4">
      <c r="A24" s="1"/>
      <c r="B24" s="17" t="s">
        <v>40</v>
      </c>
      <c r="C24" s="18">
        <v>11</v>
      </c>
      <c r="D24" s="18">
        <v>246125</v>
      </c>
      <c r="E24" s="18">
        <f t="shared" si="0"/>
        <v>-246114</v>
      </c>
      <c r="F24" s="17" t="s">
        <v>41</v>
      </c>
      <c r="G24" s="18">
        <v>5501052</v>
      </c>
      <c r="H24" s="18">
        <v>-11287192</v>
      </c>
      <c r="I24" s="18">
        <f t="shared" si="1"/>
        <v>16788244</v>
      </c>
    </row>
    <row r="25" spans="1:9" x14ac:dyDescent="0.4">
      <c r="A25" s="1"/>
      <c r="B25" s="17" t="s">
        <v>42</v>
      </c>
      <c r="C25" s="18">
        <v>1267881</v>
      </c>
      <c r="D25" s="18">
        <v>1881870</v>
      </c>
      <c r="E25" s="18">
        <f t="shared" si="0"/>
        <v>-613989</v>
      </c>
      <c r="F25" s="17"/>
      <c r="G25" s="18"/>
      <c r="H25" s="18"/>
      <c r="I25" s="18"/>
    </row>
    <row r="26" spans="1:9" x14ac:dyDescent="0.4">
      <c r="A26" s="1"/>
      <c r="B26" s="17" t="s">
        <v>43</v>
      </c>
      <c r="C26" s="18"/>
      <c r="D26" s="18"/>
      <c r="E26" s="18">
        <f t="shared" si="0"/>
        <v>0</v>
      </c>
      <c r="F26" s="17"/>
      <c r="G26" s="18"/>
      <c r="H26" s="18"/>
      <c r="I26" s="18"/>
    </row>
    <row r="27" spans="1:9" x14ac:dyDescent="0.4">
      <c r="A27" s="1"/>
      <c r="B27" s="17" t="s">
        <v>44</v>
      </c>
      <c r="C27" s="18">
        <v>346212</v>
      </c>
      <c r="D27" s="18">
        <v>187320</v>
      </c>
      <c r="E27" s="18">
        <f t="shared" si="0"/>
        <v>158892</v>
      </c>
      <c r="F27" s="17"/>
      <c r="G27" s="18"/>
      <c r="H27" s="18"/>
      <c r="I27" s="18"/>
    </row>
    <row r="28" spans="1:9" x14ac:dyDescent="0.4">
      <c r="A28" s="1"/>
      <c r="B28" s="17" t="s">
        <v>45</v>
      </c>
      <c r="C28" s="18">
        <v>991800</v>
      </c>
      <c r="D28" s="18">
        <v>1402200</v>
      </c>
      <c r="E28" s="18">
        <f t="shared" si="0"/>
        <v>-410400</v>
      </c>
      <c r="F28" s="17"/>
      <c r="G28" s="18"/>
      <c r="H28" s="18"/>
      <c r="I28" s="18"/>
    </row>
    <row r="29" spans="1:9" x14ac:dyDescent="0.4">
      <c r="A29" s="1"/>
      <c r="B29" s="17" t="s">
        <v>46</v>
      </c>
      <c r="C29" s="18">
        <v>4833123</v>
      </c>
      <c r="D29" s="18">
        <v>4833123</v>
      </c>
      <c r="E29" s="18">
        <f t="shared" si="0"/>
        <v>0</v>
      </c>
      <c r="F29" s="22"/>
      <c r="G29" s="23"/>
      <c r="H29" s="23"/>
      <c r="I29" s="23"/>
    </row>
    <row r="30" spans="1:9" x14ac:dyDescent="0.4">
      <c r="A30" s="1"/>
      <c r="B30" s="17" t="s">
        <v>47</v>
      </c>
      <c r="C30" s="18">
        <v>64250</v>
      </c>
      <c r="D30" s="18">
        <v>242847</v>
      </c>
      <c r="E30" s="18">
        <f t="shared" si="0"/>
        <v>-178597</v>
      </c>
      <c r="F30" s="13" t="s">
        <v>48</v>
      </c>
      <c r="G30" s="14">
        <f>+G19 +G20 +G21 +G23</f>
        <v>423123034</v>
      </c>
      <c r="H30" s="14">
        <f>+H19 +H20 +H21 +H23</f>
        <v>424073739</v>
      </c>
      <c r="I30" s="14">
        <f t="shared" si="1"/>
        <v>-950705</v>
      </c>
    </row>
    <row r="31" spans="1:9" x14ac:dyDescent="0.4">
      <c r="A31" s="1"/>
      <c r="B31" s="13" t="s">
        <v>49</v>
      </c>
      <c r="C31" s="14">
        <f>+C7 +C15</f>
        <v>429204574</v>
      </c>
      <c r="D31" s="14">
        <f>+D7 +D15</f>
        <v>432897675</v>
      </c>
      <c r="E31" s="14">
        <f t="shared" si="0"/>
        <v>-3693101</v>
      </c>
      <c r="F31" s="24" t="s">
        <v>50</v>
      </c>
      <c r="G31" s="25">
        <f>+G17 +G30</f>
        <v>429204574</v>
      </c>
      <c r="H31" s="25">
        <f>+H17 +H30</f>
        <v>432897675</v>
      </c>
      <c r="I31" s="25">
        <f t="shared" si="1"/>
        <v>-3693101</v>
      </c>
    </row>
  </sheetData>
  <mergeCells count="5">
    <mergeCell ref="B2:I2"/>
    <mergeCell ref="B3:I3"/>
    <mergeCell ref="B5:E5"/>
    <mergeCell ref="F5:I5"/>
    <mergeCell ref="F18:I18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わたつみの里</vt:lpstr>
      <vt:lpstr>わたつみの里!Print_Titles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hanako watatumi</dc:creator>
  <cp:lastModifiedBy>hanako watatumi</cp:lastModifiedBy>
  <dcterms:created xsi:type="dcterms:W3CDTF">2020-06-26T00:00:51Z</dcterms:created>
  <dcterms:modified xsi:type="dcterms:W3CDTF">2020-06-26T00:00:52Z</dcterms:modified>
</cp:coreProperties>
</file>