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4237C1B0-AFD5-4F2C-A6F9-ECA7AFD1E453}" xr6:coauthVersionLast="45" xr6:coauthVersionMax="45" xr10:uidLastSave="{00000000-0000-0000-0000-000000000000}"/>
  <bookViews>
    <workbookView xWindow="-120" yWindow="-120" windowWidth="20730" windowHeight="11160" xr2:uid="{D6FA2E92-1AB8-4924-96CD-1EC4315CD3A4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7" i="1" l="1"/>
  <c r="G56" i="1"/>
  <c r="G55" i="1"/>
  <c r="G53" i="1"/>
  <c r="F50" i="1"/>
  <c r="E50" i="1"/>
  <c r="G50" i="1" s="1"/>
  <c r="G49" i="1"/>
  <c r="G48" i="1"/>
  <c r="G47" i="1"/>
  <c r="G46" i="1"/>
  <c r="F45" i="1"/>
  <c r="F51" i="1" s="1"/>
  <c r="E45" i="1"/>
  <c r="E51" i="1" s="1"/>
  <c r="G44" i="1"/>
  <c r="G43" i="1"/>
  <c r="G42" i="1"/>
  <c r="G41" i="1"/>
  <c r="G40" i="1"/>
  <c r="G39" i="1"/>
  <c r="F36" i="1"/>
  <c r="E36" i="1"/>
  <c r="G36" i="1" s="1"/>
  <c r="G35" i="1"/>
  <c r="G34" i="1"/>
  <c r="G33" i="1"/>
  <c r="G32" i="1"/>
  <c r="G31" i="1"/>
  <c r="G30" i="1"/>
  <c r="G29" i="1"/>
  <c r="G28" i="1"/>
  <c r="F27" i="1"/>
  <c r="F37" i="1" s="1"/>
  <c r="E27" i="1"/>
  <c r="E37" i="1" s="1"/>
  <c r="G26" i="1"/>
  <c r="G25" i="1"/>
  <c r="G24" i="1"/>
  <c r="G23" i="1"/>
  <c r="G22" i="1"/>
  <c r="G21" i="1"/>
  <c r="G20" i="1"/>
  <c r="G19" i="1"/>
  <c r="G18" i="1"/>
  <c r="F16" i="1"/>
  <c r="E16" i="1"/>
  <c r="G16" i="1" s="1"/>
  <c r="G15" i="1"/>
  <c r="G14" i="1"/>
  <c r="G13" i="1"/>
  <c r="G12" i="1"/>
  <c r="G11" i="1"/>
  <c r="F10" i="1"/>
  <c r="F17" i="1" s="1"/>
  <c r="F38" i="1" s="1"/>
  <c r="F52" i="1" s="1"/>
  <c r="F54" i="1" s="1"/>
  <c r="F58" i="1" s="1"/>
  <c r="E10" i="1"/>
  <c r="G10" i="1" s="1"/>
  <c r="G9" i="1"/>
  <c r="G8" i="1"/>
  <c r="G51" i="1" l="1"/>
  <c r="G37" i="1"/>
  <c r="E17" i="1"/>
  <c r="G45" i="1"/>
  <c r="G27" i="1"/>
  <c r="G17" i="1" l="1"/>
  <c r="E38" i="1"/>
  <c r="E52" i="1" l="1"/>
  <c r="G38" i="1"/>
  <c r="E54" i="1" l="1"/>
  <c r="G52" i="1"/>
  <c r="E58" i="1" l="1"/>
  <c r="G58" i="1" s="1"/>
  <c r="G54" i="1"/>
</calcChain>
</file>

<file path=xl/sharedStrings.xml><?xml version="1.0" encoding="utf-8"?>
<sst xmlns="http://schemas.openxmlformats.org/spreadsheetml/2006/main" count="69" uniqueCount="65">
  <si>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</si>
  <si>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</si>
  <si>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</si>
  <si>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</si>
  <si>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</si>
  <si>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</si>
  <si>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</si>
  <si>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</si>
  <si>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</si>
  <si>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</si>
  <si>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障害福祉サービス等事業収益</t>
  </si>
  <si>
    <t>経常経費寄附金収益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</si>
  <si>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</si>
  <si>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</si>
  <si>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</si>
  <si>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</si>
  <si>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</si>
  <si>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</si>
  <si>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</si>
  <si>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</si>
  <si>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</si>
  <si>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</si>
  <si>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</si>
  <si>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</si>
  <si>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</si>
  <si>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</si>
  <si>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</si>
  <si>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</si>
  <si>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</si>
  <si>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</si>
  <si>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</si>
  <si>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</si>
  <si>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</si>
  <si>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</si>
  <si>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</si>
  <si>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</si>
  <si>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</si>
  <si>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</si>
  <si>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</si>
  <si>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</si>
  <si>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</si>
  <si>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</si>
  <si>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</si>
  <si>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</si>
  <si>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</si>
  <si>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</si>
  <si>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</si>
  <si>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</si>
  <si>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</si>
  <si>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その他の特別収益</t>
  </si>
  <si>
    <t>特別収益計（８）</t>
  </si>
  <si>
    <t>固定資産売却損・処分損</t>
  </si>
  <si>
    <t>国庫補助金等特別積立金取崩額（除却等）</t>
  </si>
  <si>
    <t>国庫補助金等特別積立金積立額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</si>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</sst>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9030A5A-6580-41AF-BB62-21C1A91AAFDF}"/>
    <cellStyle name="標準 3" xfId="1" xr:uid="{8C22EC21-97F0-4332-A4E0-FC7935952C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143B1-F088-4FE0-B61B-ABAC4F0BBE59}">
  <sheetPr>
    <pageSetUpPr fitToPage="1"/>
  </sheetPr>
  <dimension ref="B2:G58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176926002</v>
      </c>
      <c r="F8" s="13">
        <v>179141723</v>
      </c>
      <c r="G8" s="12">
        <f>E8-F8</f>
        <v>-2215721</v>
      </c>
    </row>
    <row r="9" spans="2:7" x14ac:dyDescent="0.4">
      <c r="B9" s="14"/>
      <c r="C9" s="14"/>
      <c r="D9" s="15" t="s">
        <v>11</v>
      </c>
      <c r="E9" s="16">
        <v>831000</v>
      </c>
      <c r="F9" s="17">
        <v>1369000</v>
      </c>
      <c r="G9" s="16">
        <f t="shared" ref="G9:G58" si="0">E9-F9</f>
        <v>-538000</v>
      </c>
    </row>
    <row r="10" spans="2:7" x14ac:dyDescent="0.4">
      <c r="B10" s="14"/>
      <c r="C10" s="18"/>
      <c r="D10" s="19" t="s">
        <v>12</v>
      </c>
      <c r="E10" s="20">
        <f>+E8+E9</f>
        <v>177757002</v>
      </c>
      <c r="F10" s="21">
        <f>+F8+F9</f>
        <v>180510723</v>
      </c>
      <c r="G10" s="20">
        <f t="shared" si="0"/>
        <v>-2753721</v>
      </c>
    </row>
    <row r="11" spans="2:7" x14ac:dyDescent="0.4">
      <c r="B11" s="14"/>
      <c r="C11" s="10" t="s">
        <v>13</v>
      </c>
      <c r="D11" s="15" t="s">
        <v>14</v>
      </c>
      <c r="E11" s="16">
        <v>109935466</v>
      </c>
      <c r="F11" s="13">
        <v>125708481</v>
      </c>
      <c r="G11" s="16">
        <f t="shared" si="0"/>
        <v>-15773015</v>
      </c>
    </row>
    <row r="12" spans="2:7" x14ac:dyDescent="0.4">
      <c r="B12" s="14"/>
      <c r="C12" s="14"/>
      <c r="D12" s="15" t="s">
        <v>15</v>
      </c>
      <c r="E12" s="16">
        <v>26041771</v>
      </c>
      <c r="F12" s="22">
        <v>27351423</v>
      </c>
      <c r="G12" s="16">
        <f t="shared" si="0"/>
        <v>-1309652</v>
      </c>
    </row>
    <row r="13" spans="2:7" x14ac:dyDescent="0.4">
      <c r="B13" s="14"/>
      <c r="C13" s="14"/>
      <c r="D13" s="15" t="s">
        <v>16</v>
      </c>
      <c r="E13" s="16">
        <v>30825270</v>
      </c>
      <c r="F13" s="22">
        <v>31849729</v>
      </c>
      <c r="G13" s="16">
        <f t="shared" si="0"/>
        <v>-1024459</v>
      </c>
    </row>
    <row r="14" spans="2:7" x14ac:dyDescent="0.4">
      <c r="B14" s="14"/>
      <c r="C14" s="14"/>
      <c r="D14" s="15" t="s">
        <v>17</v>
      </c>
      <c r="E14" s="16">
        <v>12678772</v>
      </c>
      <c r="F14" s="22">
        <v>12631673</v>
      </c>
      <c r="G14" s="16">
        <f t="shared" si="0"/>
        <v>47099</v>
      </c>
    </row>
    <row r="15" spans="2:7" x14ac:dyDescent="0.4">
      <c r="B15" s="14"/>
      <c r="C15" s="14"/>
      <c r="D15" s="15" t="s">
        <v>18</v>
      </c>
      <c r="E15" s="16">
        <v>-6451757</v>
      </c>
      <c r="F15" s="17">
        <v>-6649526</v>
      </c>
      <c r="G15" s="16">
        <f t="shared" si="0"/>
        <v>197769</v>
      </c>
    </row>
    <row r="16" spans="2:7" x14ac:dyDescent="0.4">
      <c r="B16" s="14"/>
      <c r="C16" s="18"/>
      <c r="D16" s="19" t="s">
        <v>19</v>
      </c>
      <c r="E16" s="20">
        <f>+E11+E12+E13+E14+E15</f>
        <v>173029522</v>
      </c>
      <c r="F16" s="21">
        <f>+F11+F12+F13+F14+F15</f>
        <v>190891780</v>
      </c>
      <c r="G16" s="20">
        <f t="shared" si="0"/>
        <v>-17862258</v>
      </c>
    </row>
    <row r="17" spans="2:7" x14ac:dyDescent="0.4">
      <c r="B17" s="18"/>
      <c r="C17" s="23" t="s">
        <v>20</v>
      </c>
      <c r="D17" s="24"/>
      <c r="E17" s="25">
        <f xml:space="preserve"> +E10 - E16</f>
        <v>4727480</v>
      </c>
      <c r="F17" s="21">
        <f xml:space="preserve"> +F10 - F16</f>
        <v>-10381057</v>
      </c>
      <c r="G17" s="25">
        <f t="shared" si="0"/>
        <v>15108537</v>
      </c>
    </row>
    <row r="18" spans="2:7" x14ac:dyDescent="0.4">
      <c r="B18" s="10" t="s">
        <v>21</v>
      </c>
      <c r="C18" s="10" t="s">
        <v>9</v>
      </c>
      <c r="D18" s="15" t="s">
        <v>22</v>
      </c>
      <c r="E18" s="16">
        <v>0</v>
      </c>
      <c r="F18" s="13">
        <v>0</v>
      </c>
      <c r="G18" s="16">
        <f t="shared" si="0"/>
        <v>0</v>
      </c>
    </row>
    <row r="19" spans="2:7" x14ac:dyDescent="0.4">
      <c r="B19" s="14"/>
      <c r="C19" s="14"/>
      <c r="D19" s="15" t="s">
        <v>23</v>
      </c>
      <c r="E19" s="16">
        <v>1176</v>
      </c>
      <c r="F19" s="22">
        <v>10449</v>
      </c>
      <c r="G19" s="16">
        <f t="shared" si="0"/>
        <v>-9273</v>
      </c>
    </row>
    <row r="20" spans="2:7" x14ac:dyDescent="0.4">
      <c r="B20" s="14"/>
      <c r="C20" s="14"/>
      <c r="D20" s="15" t="s">
        <v>24</v>
      </c>
      <c r="E20" s="16">
        <v>0</v>
      </c>
      <c r="F20" s="22">
        <v>0</v>
      </c>
      <c r="G20" s="16">
        <f t="shared" si="0"/>
        <v>0</v>
      </c>
    </row>
    <row r="21" spans="2:7" x14ac:dyDescent="0.4">
      <c r="B21" s="14"/>
      <c r="C21" s="14"/>
      <c r="D21" s="15" t="s">
        <v>25</v>
      </c>
      <c r="E21" s="16">
        <v>0</v>
      </c>
      <c r="F21" s="22">
        <v>0</v>
      </c>
      <c r="G21" s="16">
        <f t="shared" si="0"/>
        <v>0</v>
      </c>
    </row>
    <row r="22" spans="2:7" x14ac:dyDescent="0.4">
      <c r="B22" s="14"/>
      <c r="C22" s="14"/>
      <c r="D22" s="15" t="s">
        <v>26</v>
      </c>
      <c r="E22" s="16">
        <v>0</v>
      </c>
      <c r="F22" s="22">
        <v>0</v>
      </c>
      <c r="G22" s="16">
        <f t="shared" si="0"/>
        <v>0</v>
      </c>
    </row>
    <row r="23" spans="2:7" x14ac:dyDescent="0.4">
      <c r="B23" s="14"/>
      <c r="C23" s="14"/>
      <c r="D23" s="15" t="s">
        <v>27</v>
      </c>
      <c r="E23" s="16">
        <v>0</v>
      </c>
      <c r="F23" s="22">
        <v>0</v>
      </c>
      <c r="G23" s="16">
        <f t="shared" si="0"/>
        <v>0</v>
      </c>
    </row>
    <row r="24" spans="2:7" x14ac:dyDescent="0.4">
      <c r="B24" s="14"/>
      <c r="C24" s="14"/>
      <c r="D24" s="15" t="s">
        <v>28</v>
      </c>
      <c r="E24" s="16">
        <v>0</v>
      </c>
      <c r="F24" s="22">
        <v>0</v>
      </c>
      <c r="G24" s="16">
        <f t="shared" si="0"/>
        <v>0</v>
      </c>
    </row>
    <row r="25" spans="2:7" x14ac:dyDescent="0.4">
      <c r="B25" s="14"/>
      <c r="C25" s="14"/>
      <c r="D25" s="15" t="s">
        <v>29</v>
      </c>
      <c r="E25" s="16">
        <v>0</v>
      </c>
      <c r="F25" s="22">
        <v>0</v>
      </c>
      <c r="G25" s="16">
        <f t="shared" si="0"/>
        <v>0</v>
      </c>
    </row>
    <row r="26" spans="2:7" x14ac:dyDescent="0.4">
      <c r="B26" s="14"/>
      <c r="C26" s="14"/>
      <c r="D26" s="15" t="s">
        <v>30</v>
      </c>
      <c r="E26" s="16">
        <v>1694509</v>
      </c>
      <c r="F26" s="17">
        <v>1346295</v>
      </c>
      <c r="G26" s="16">
        <f t="shared" si="0"/>
        <v>348214</v>
      </c>
    </row>
    <row r="27" spans="2:7" x14ac:dyDescent="0.4">
      <c r="B27" s="14"/>
      <c r="C27" s="18"/>
      <c r="D27" s="19" t="s">
        <v>31</v>
      </c>
      <c r="E27" s="20">
        <f>+E18+E19+E20+E21+E22+E23+E24+E25+E26</f>
        <v>1695685</v>
      </c>
      <c r="F27" s="21">
        <f>+F18+F19+F20+F21+F22+F23+F24+F25+F26</f>
        <v>1356744</v>
      </c>
      <c r="G27" s="20">
        <f t="shared" si="0"/>
        <v>338941</v>
      </c>
    </row>
    <row r="28" spans="2:7" x14ac:dyDescent="0.4">
      <c r="B28" s="14"/>
      <c r="C28" s="10" t="s">
        <v>13</v>
      </c>
      <c r="D28" s="15" t="s">
        <v>32</v>
      </c>
      <c r="E28" s="16">
        <v>0</v>
      </c>
      <c r="F28" s="13">
        <v>0</v>
      </c>
      <c r="G28" s="16">
        <f t="shared" si="0"/>
        <v>0</v>
      </c>
    </row>
    <row r="29" spans="2:7" x14ac:dyDescent="0.4">
      <c r="B29" s="14"/>
      <c r="C29" s="14"/>
      <c r="D29" s="15" t="s">
        <v>33</v>
      </c>
      <c r="E29" s="16">
        <v>0</v>
      </c>
      <c r="F29" s="22">
        <v>0</v>
      </c>
      <c r="G29" s="16">
        <f t="shared" si="0"/>
        <v>0</v>
      </c>
    </row>
    <row r="30" spans="2:7" x14ac:dyDescent="0.4">
      <c r="B30" s="14"/>
      <c r="C30" s="14"/>
      <c r="D30" s="15" t="s">
        <v>34</v>
      </c>
      <c r="E30" s="16">
        <v>0</v>
      </c>
      <c r="F30" s="22">
        <v>0</v>
      </c>
      <c r="G30" s="16">
        <f t="shared" si="0"/>
        <v>0</v>
      </c>
    </row>
    <row r="31" spans="2:7" x14ac:dyDescent="0.4">
      <c r="B31" s="14"/>
      <c r="C31" s="14"/>
      <c r="D31" s="15" t="s">
        <v>35</v>
      </c>
      <c r="E31" s="16">
        <v>0</v>
      </c>
      <c r="F31" s="22">
        <v>0</v>
      </c>
      <c r="G31" s="16">
        <f t="shared" si="0"/>
        <v>0</v>
      </c>
    </row>
    <row r="32" spans="2:7" x14ac:dyDescent="0.4">
      <c r="B32" s="14"/>
      <c r="C32" s="14"/>
      <c r="D32" s="15" t="s">
        <v>36</v>
      </c>
      <c r="E32" s="16">
        <v>0</v>
      </c>
      <c r="F32" s="22">
        <v>0</v>
      </c>
      <c r="G32" s="16">
        <f t="shared" si="0"/>
        <v>0</v>
      </c>
    </row>
    <row r="33" spans="2:7" x14ac:dyDescent="0.4">
      <c r="B33" s="14"/>
      <c r="C33" s="14"/>
      <c r="D33" s="15" t="s">
        <v>37</v>
      </c>
      <c r="E33" s="16">
        <v>0</v>
      </c>
      <c r="F33" s="22">
        <v>0</v>
      </c>
      <c r="G33" s="16">
        <f t="shared" si="0"/>
        <v>0</v>
      </c>
    </row>
    <row r="34" spans="2:7" x14ac:dyDescent="0.4">
      <c r="B34" s="14"/>
      <c r="C34" s="14"/>
      <c r="D34" s="15" t="s">
        <v>38</v>
      </c>
      <c r="E34" s="16">
        <v>0</v>
      </c>
      <c r="F34" s="22">
        <v>0</v>
      </c>
      <c r="G34" s="16">
        <f t="shared" si="0"/>
        <v>0</v>
      </c>
    </row>
    <row r="35" spans="2:7" x14ac:dyDescent="0.4">
      <c r="B35" s="14"/>
      <c r="C35" s="14"/>
      <c r="D35" s="15" t="s">
        <v>39</v>
      </c>
      <c r="E35" s="16">
        <v>922113</v>
      </c>
      <c r="F35" s="17">
        <v>912162</v>
      </c>
      <c r="G35" s="16">
        <f t="shared" si="0"/>
        <v>9951</v>
      </c>
    </row>
    <row r="36" spans="2:7" x14ac:dyDescent="0.4">
      <c r="B36" s="14"/>
      <c r="C36" s="18"/>
      <c r="D36" s="19" t="s">
        <v>40</v>
      </c>
      <c r="E36" s="20">
        <f>+E28+E29+E30+E31+E32+E33+E34+E35</f>
        <v>922113</v>
      </c>
      <c r="F36" s="21">
        <f>+F28+F29+F30+F31+F32+F33+F34+F35</f>
        <v>912162</v>
      </c>
      <c r="G36" s="20">
        <f t="shared" si="0"/>
        <v>9951</v>
      </c>
    </row>
    <row r="37" spans="2:7" x14ac:dyDescent="0.4">
      <c r="B37" s="18"/>
      <c r="C37" s="23" t="s">
        <v>41</v>
      </c>
      <c r="D37" s="26"/>
      <c r="E37" s="27">
        <f xml:space="preserve"> +E27 - E36</f>
        <v>773572</v>
      </c>
      <c r="F37" s="21">
        <f xml:space="preserve"> +F27 - F36</f>
        <v>444582</v>
      </c>
      <c r="G37" s="27">
        <f t="shared" si="0"/>
        <v>328990</v>
      </c>
    </row>
    <row r="38" spans="2:7" x14ac:dyDescent="0.4">
      <c r="B38" s="23" t="s">
        <v>42</v>
      </c>
      <c r="C38" s="28"/>
      <c r="D38" s="24"/>
      <c r="E38" s="25">
        <f xml:space="preserve"> +E17 +E37</f>
        <v>5501052</v>
      </c>
      <c r="F38" s="21">
        <f xml:space="preserve"> +F17 +F37</f>
        <v>-9936475</v>
      </c>
      <c r="G38" s="25">
        <f t="shared" si="0"/>
        <v>15437527</v>
      </c>
    </row>
    <row r="39" spans="2:7" x14ac:dyDescent="0.4">
      <c r="B39" s="10" t="s">
        <v>43</v>
      </c>
      <c r="C39" s="10" t="s">
        <v>9</v>
      </c>
      <c r="D39" s="15" t="s">
        <v>44</v>
      </c>
      <c r="E39" s="16">
        <v>0</v>
      </c>
      <c r="F39" s="13">
        <v>0</v>
      </c>
      <c r="G39" s="16">
        <f t="shared" si="0"/>
        <v>0</v>
      </c>
    </row>
    <row r="40" spans="2:7" x14ac:dyDescent="0.4">
      <c r="B40" s="14"/>
      <c r="C40" s="14"/>
      <c r="D40" s="15" t="s">
        <v>45</v>
      </c>
      <c r="E40" s="16">
        <v>0</v>
      </c>
      <c r="F40" s="22">
        <v>0</v>
      </c>
      <c r="G40" s="16">
        <f t="shared" si="0"/>
        <v>0</v>
      </c>
    </row>
    <row r="41" spans="2:7" x14ac:dyDescent="0.4">
      <c r="B41" s="14"/>
      <c r="C41" s="14"/>
      <c r="D41" s="15" t="s">
        <v>46</v>
      </c>
      <c r="E41" s="16">
        <v>0</v>
      </c>
      <c r="F41" s="22">
        <v>0</v>
      </c>
      <c r="G41" s="16">
        <f t="shared" si="0"/>
        <v>0</v>
      </c>
    </row>
    <row r="42" spans="2:7" x14ac:dyDescent="0.4">
      <c r="B42" s="14"/>
      <c r="C42" s="14"/>
      <c r="D42" s="15" t="s">
        <v>47</v>
      </c>
      <c r="E42" s="16">
        <v>0</v>
      </c>
      <c r="F42" s="22">
        <v>0</v>
      </c>
      <c r="G42" s="16">
        <f t="shared" si="0"/>
        <v>0</v>
      </c>
    </row>
    <row r="43" spans="2:7" x14ac:dyDescent="0.4">
      <c r="B43" s="14"/>
      <c r="C43" s="14"/>
      <c r="D43" s="15" t="s">
        <v>48</v>
      </c>
      <c r="E43" s="16">
        <v>0</v>
      </c>
      <c r="F43" s="22">
        <v>0</v>
      </c>
      <c r="G43" s="16">
        <f t="shared" si="0"/>
        <v>0</v>
      </c>
    </row>
    <row r="44" spans="2:7" x14ac:dyDescent="0.4">
      <c r="B44" s="14"/>
      <c r="C44" s="14"/>
      <c r="D44" s="15" t="s">
        <v>49</v>
      </c>
      <c r="E44" s="16">
        <v>0</v>
      </c>
      <c r="F44" s="17">
        <v>0</v>
      </c>
      <c r="G44" s="16">
        <f t="shared" si="0"/>
        <v>0</v>
      </c>
    </row>
    <row r="45" spans="2:7" x14ac:dyDescent="0.4">
      <c r="B45" s="14"/>
      <c r="C45" s="18"/>
      <c r="D45" s="19" t="s">
        <v>50</v>
      </c>
      <c r="E45" s="20">
        <f>+E39+E40+E41+E42+E43+E44</f>
        <v>0</v>
      </c>
      <c r="F45" s="21">
        <f>+F39+F40+F41+F42+F43+F44</f>
        <v>0</v>
      </c>
      <c r="G45" s="20">
        <f t="shared" si="0"/>
        <v>0</v>
      </c>
    </row>
    <row r="46" spans="2:7" x14ac:dyDescent="0.4">
      <c r="B46" s="14"/>
      <c r="C46" s="10" t="s">
        <v>13</v>
      </c>
      <c r="D46" s="15" t="s">
        <v>51</v>
      </c>
      <c r="E46" s="16">
        <v>0</v>
      </c>
      <c r="F46" s="13">
        <v>0</v>
      </c>
      <c r="G46" s="16">
        <f t="shared" si="0"/>
        <v>0</v>
      </c>
    </row>
    <row r="47" spans="2:7" x14ac:dyDescent="0.4">
      <c r="B47" s="14"/>
      <c r="C47" s="14"/>
      <c r="D47" s="15" t="s">
        <v>52</v>
      </c>
      <c r="E47" s="16">
        <v>0</v>
      </c>
      <c r="F47" s="22">
        <v>0</v>
      </c>
      <c r="G47" s="16">
        <f t="shared" si="0"/>
        <v>0</v>
      </c>
    </row>
    <row r="48" spans="2:7" x14ac:dyDescent="0.4">
      <c r="B48" s="14"/>
      <c r="C48" s="14"/>
      <c r="D48" s="15" t="s">
        <v>53</v>
      </c>
      <c r="E48" s="16">
        <v>0</v>
      </c>
      <c r="F48" s="22">
        <v>0</v>
      </c>
      <c r="G48" s="16">
        <f t="shared" si="0"/>
        <v>0</v>
      </c>
    </row>
    <row r="49" spans="2:7" x14ac:dyDescent="0.4">
      <c r="B49" s="14"/>
      <c r="C49" s="14"/>
      <c r="D49" s="15" t="s">
        <v>54</v>
      </c>
      <c r="E49" s="16">
        <v>0</v>
      </c>
      <c r="F49" s="17">
        <v>1350717</v>
      </c>
      <c r="G49" s="16">
        <f t="shared" si="0"/>
        <v>-1350717</v>
      </c>
    </row>
    <row r="50" spans="2:7" x14ac:dyDescent="0.4">
      <c r="B50" s="14"/>
      <c r="C50" s="18"/>
      <c r="D50" s="19" t="s">
        <v>55</v>
      </c>
      <c r="E50" s="20">
        <f>+E46+E47+E48+E49</f>
        <v>0</v>
      </c>
      <c r="F50" s="21">
        <f>+F46+F47+F48+F49</f>
        <v>1350717</v>
      </c>
      <c r="G50" s="20">
        <f t="shared" si="0"/>
        <v>-1350717</v>
      </c>
    </row>
    <row r="51" spans="2:7" x14ac:dyDescent="0.4">
      <c r="B51" s="18"/>
      <c r="C51" s="29" t="s">
        <v>56</v>
      </c>
      <c r="D51" s="30"/>
      <c r="E51" s="31">
        <f xml:space="preserve"> +E45 - E50</f>
        <v>0</v>
      </c>
      <c r="F51" s="21">
        <f xml:space="preserve"> +F45 - F50</f>
        <v>-1350717</v>
      </c>
      <c r="G51" s="31">
        <f t="shared" si="0"/>
        <v>1350717</v>
      </c>
    </row>
    <row r="52" spans="2:7" x14ac:dyDescent="0.4">
      <c r="B52" s="23" t="s">
        <v>57</v>
      </c>
      <c r="C52" s="32"/>
      <c r="D52" s="33"/>
      <c r="E52" s="34">
        <f xml:space="preserve"> +E38 +E51</f>
        <v>5501052</v>
      </c>
      <c r="F52" s="21">
        <f xml:space="preserve"> +F38 +F51</f>
        <v>-11287192</v>
      </c>
      <c r="G52" s="34">
        <f t="shared" si="0"/>
        <v>16788244</v>
      </c>
    </row>
    <row r="53" spans="2:7" x14ac:dyDescent="0.4">
      <c r="B53" s="35" t="s">
        <v>58</v>
      </c>
      <c r="C53" s="32" t="s">
        <v>59</v>
      </c>
      <c r="D53" s="33"/>
      <c r="E53" s="34">
        <v>247465978</v>
      </c>
      <c r="F53" s="21">
        <v>249087170</v>
      </c>
      <c r="G53" s="34">
        <f t="shared" si="0"/>
        <v>-1621192</v>
      </c>
    </row>
    <row r="54" spans="2:7" x14ac:dyDescent="0.4">
      <c r="B54" s="36"/>
      <c r="C54" s="32" t="s">
        <v>60</v>
      </c>
      <c r="D54" s="33"/>
      <c r="E54" s="34">
        <f xml:space="preserve"> +E52 +E53</f>
        <v>252967030</v>
      </c>
      <c r="F54" s="21">
        <f xml:space="preserve"> +F52 +F53</f>
        <v>237799978</v>
      </c>
      <c r="G54" s="34">
        <f t="shared" si="0"/>
        <v>15167052</v>
      </c>
    </row>
    <row r="55" spans="2:7" x14ac:dyDescent="0.4">
      <c r="B55" s="36"/>
      <c r="C55" s="32" t="s">
        <v>61</v>
      </c>
      <c r="D55" s="33"/>
      <c r="E55" s="34">
        <v>0</v>
      </c>
      <c r="F55" s="21">
        <v>0</v>
      </c>
      <c r="G55" s="34">
        <f t="shared" si="0"/>
        <v>0</v>
      </c>
    </row>
    <row r="56" spans="2:7" x14ac:dyDescent="0.4">
      <c r="B56" s="36"/>
      <c r="C56" s="32" t="s">
        <v>62</v>
      </c>
      <c r="D56" s="33"/>
      <c r="E56" s="34">
        <v>0</v>
      </c>
      <c r="F56" s="21">
        <v>9666000</v>
      </c>
      <c r="G56" s="34">
        <f t="shared" si="0"/>
        <v>-9666000</v>
      </c>
    </row>
    <row r="57" spans="2:7" x14ac:dyDescent="0.4">
      <c r="B57" s="36"/>
      <c r="C57" s="32" t="s">
        <v>63</v>
      </c>
      <c r="D57" s="33"/>
      <c r="E57" s="34">
        <v>0</v>
      </c>
      <c r="F57" s="21">
        <v>0</v>
      </c>
      <c r="G57" s="34">
        <f t="shared" si="0"/>
        <v>0</v>
      </c>
    </row>
    <row r="58" spans="2:7" x14ac:dyDescent="0.4">
      <c r="B58" s="37"/>
      <c r="C58" s="32" t="s">
        <v>64</v>
      </c>
      <c r="D58" s="33"/>
      <c r="E58" s="34">
        <f xml:space="preserve"> +E54 +E55 +E56 - E57</f>
        <v>252967030</v>
      </c>
      <c r="F58" s="21">
        <f xml:space="preserve"> +F54 +F55 +F56 - F57</f>
        <v>247465978</v>
      </c>
      <c r="G58" s="34">
        <f t="shared" si="0"/>
        <v>5501052</v>
      </c>
    </row>
  </sheetData>
  <mergeCells count="13">
    <mergeCell ref="B53:B58"/>
    <mergeCell ref="B18:B37"/>
    <mergeCell ref="C18:C27"/>
    <mergeCell ref="C28:C36"/>
    <mergeCell ref="B39:B51"/>
    <mergeCell ref="C39:C45"/>
    <mergeCell ref="C46:C50"/>
    <mergeCell ref="B3:G3"/>
    <mergeCell ref="B5:G5"/>
    <mergeCell ref="B7:D7"/>
    <mergeCell ref="B8:B17"/>
    <mergeCell ref="C8:C10"/>
    <mergeCell ref="C11:C16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2020-06-26T00:00:38Z</dcterms:created>
  <dcterms:modified xsi:type="dcterms:W3CDTF">2020-06-26T00:00:40Z</dcterms:modified>
</cp:coreProperties>
</file>